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Лист1!$A$7:$Z$12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Лист1!$A$19:$L$19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H11" i="1"/>
  <c r="J11" s="1"/>
  <c r="H10"/>
  <c r="J10" s="1"/>
  <c r="H9"/>
  <c r="J9" s="1"/>
  <c r="H8"/>
  <c r="J8" s="1"/>
  <c r="H7"/>
  <c r="J7" s="1"/>
  <c r="J12" l="1"/>
  <c r="K7"/>
  <c r="K8"/>
  <c r="K9"/>
  <c r="K10"/>
  <c r="K11"/>
  <c r="K12" l="1"/>
  <c r="K13" s="1"/>
  <c r="B11"/>
  <c r="B10"/>
  <c r="B9"/>
  <c r="B8"/>
  <c r="B7"/>
  <c r="B5" i="2"/>
</calcChain>
</file>

<file path=xl/sharedStrings.xml><?xml version="1.0" encoding="utf-8"?>
<sst xmlns="http://schemas.openxmlformats.org/spreadsheetml/2006/main" count="62" uniqueCount="50">
  <si>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</si>
  <si>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</si>
  <si>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</si>
  <si>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</si>
  <si>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СПЕЦИФИКАЦИЯ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</si>
  <si>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</si>
  <si>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</si>
  <si>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</si>
  <si>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</si>
  <si>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</si>
  <si>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</si>
  <si>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</si>
  <si>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</si>
  <si>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</si>
  <si>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</si>
  <si>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оборудования ADSL - 1 полугодие</t>
  </si>
  <si>
    <t>, тел. , эл.почта:</t>
  </si>
  <si>
    <t/>
  </si>
  <si>
    <t>01.05.2015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</si>
  <si>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</si>
  <si>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</si>
  <si>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</si>
  <si>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Операционная деятельность</t>
  </si>
  <si>
    <t>Приложение 1.1</t>
  </si>
  <si>
    <t>шт</t>
  </si>
  <si>
    <t>КАРТА AAM1212-51 12-ПОРТОВЫЙ ЛИНЕЙНЫЙ ADSL2+(ANNEX A)</t>
  </si>
  <si>
    <t>12-портовый линейный модуль ADSL2+ (Annex A)</t>
  </si>
  <si>
    <t>КАРТА MSC1000G</t>
  </si>
  <si>
    <t>Управляющая карта</t>
  </si>
  <si>
    <t>КАРТА VOP1224-61</t>
  </si>
  <si>
    <t>24-портовый линейный модуль с портами FXS</t>
  </si>
  <si>
    <t>КАРТА VOP1248G-61</t>
  </si>
  <si>
    <t>48-портовый линейный модуль с портами FXS</t>
  </si>
  <si>
    <t>Приложение 1.2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</si>
  <si>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</si>
  <si>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</si>
  <si>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закупки, конт. лицо</t>
  </si>
  <si>
    <t>Начальник отдела развития  Тимофеев И.А. 8-901-8173579, 8-347-2215478</t>
  </si>
  <si>
    <t>Срок поставки</t>
  </si>
  <si>
    <t>Поставка оборудования ADSL - 2 полугодие</t>
  </si>
  <si>
    <t>Отдел эксплуатации сетей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</si>
  <si>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6) Авторизационное письмо от Zyxel.</t>
  </si>
  <si>
    <t>III кв. (05.08.2015)</t>
  </si>
  <si>
    <t>до 05 августа 2015г.</t>
  </si>
  <si>
    <t>Адрес поставки</t>
  </si>
  <si>
    <t xml:space="preserve">г. Уфа, ул. Каспийская, д.14; 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</si>
  <si>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КАРТА ALC1272G-51</t>
  </si>
  <si>
    <t>72-портовый линейный модуль ADSL2+ (Annex A)</t>
  </si>
  <si>
    <r>
      <t xml:space="preserve">Предельная сумма лота составляет:   </t>
    </r>
    <r>
      <rPr>
        <b/>
        <sz val="11"/>
        <color theme="1"/>
        <rFont val="Calibri"/>
        <family val="2"/>
        <charset val="204"/>
        <scheme val="minor"/>
      </rPr>
      <t xml:space="preserve"> 6 734 156,63</t>
    </r>
    <r>
      <rPr>
        <sz val="11"/>
        <color theme="1"/>
        <rFont val="Calibri"/>
        <family val="2"/>
        <charset val="204"/>
        <scheme val="minor"/>
      </rPr>
      <t xml:space="preserve">      руб. с НДС.</t>
    </r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</si>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</sst>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1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4" xfId="0" applyNumberFormat="1" applyBorder="1"/>
    <xf numFmtId="2" fontId="0" fillId="0" borderId="0" xfId="0" applyNumberFormat="1" applyBorder="1"/>
    <xf numFmtId="164" fontId="4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4" fillId="0" borderId="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/>
    </xf>
    <xf numFmtId="4" fontId="0" fillId="0" borderId="1" xfId="0" applyNumberFormat="1" applyFill="1" applyBorder="1" applyAlignment="1">
      <alignment horizontal="righ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1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22"/>
  <sheetViews>
    <sheetView tabSelected="1" zoomScale="90" zoomScaleNormal="90" workbookViewId="0">
      <selection activeCell="A21" sqref="A21:XFD21"/>
    </sheetView>
  </sheetViews>
  <sheetFormatPr defaultRowHeight="15"/>
  <cols>
    <col min="1" max="1" width="0.85546875" customWidth="1"/>
    <col min="2" max="2" width="5.140625" customWidth="1"/>
    <col min="3" max="3" width="8.42578125" style="9" customWidth="1"/>
    <col min="4" max="4" width="16.140625" customWidth="1"/>
    <col min="5" max="5" width="24.28515625" customWidth="1"/>
    <col min="6" max="6" width="7.140625" customWidth="1"/>
    <col min="8" max="8" width="6.42578125" customWidth="1"/>
    <col min="9" max="9" width="19.5703125" style="6" customWidth="1"/>
    <col min="10" max="10" width="16" style="6" customWidth="1"/>
    <col min="11" max="11" width="18.28515625" style="8" customWidth="1"/>
    <col min="12" max="12" width="29.140625" customWidth="1"/>
    <col min="22" max="25" width="9.140625" style="9"/>
  </cols>
  <sheetData>
    <row r="1" spans="1:26">
      <c r="K1" s="9" t="s">
        <v>33</v>
      </c>
    </row>
    <row r="2" spans="1:26">
      <c r="B2" s="30" t="s">
        <v>4</v>
      </c>
      <c r="C2" s="30"/>
      <c r="D2" s="30"/>
      <c r="E2" s="30"/>
      <c r="F2" s="30"/>
      <c r="G2" s="30"/>
      <c r="H2" s="30"/>
      <c r="I2" s="30"/>
      <c r="J2" s="30"/>
      <c r="K2" s="30"/>
    </row>
    <row r="3" spans="1:26">
      <c r="B3" t="s">
        <v>11</v>
      </c>
      <c r="C3" s="9" t="s">
        <v>39</v>
      </c>
      <c r="D3" s="18"/>
      <c r="E3" s="17"/>
      <c r="G3" s="17" t="s">
        <v>40</v>
      </c>
      <c r="L3" s="3"/>
    </row>
    <row r="4" spans="1:26" s="10" customFormat="1">
      <c r="B4" s="29" t="s">
        <v>0</v>
      </c>
      <c r="C4" s="52" t="s">
        <v>6</v>
      </c>
      <c r="D4" s="53"/>
      <c r="E4" s="29" t="s">
        <v>1</v>
      </c>
      <c r="F4" s="29" t="s">
        <v>5</v>
      </c>
      <c r="G4" s="32"/>
      <c r="H4" s="32"/>
      <c r="I4" s="40" t="s">
        <v>49</v>
      </c>
      <c r="J4" s="38" t="s">
        <v>8</v>
      </c>
      <c r="K4" s="31" t="s">
        <v>10</v>
      </c>
      <c r="L4" s="29" t="s">
        <v>44</v>
      </c>
    </row>
    <row r="5" spans="1:26" s="11" customFormat="1" ht="65.25" customHeight="1">
      <c r="B5" s="29"/>
      <c r="C5" s="54"/>
      <c r="D5" s="55"/>
      <c r="E5" s="29"/>
      <c r="F5" s="29"/>
      <c r="G5" s="7" t="s">
        <v>42</v>
      </c>
      <c r="H5" s="7" t="s">
        <v>7</v>
      </c>
      <c r="I5" s="41"/>
      <c r="J5" s="39"/>
      <c r="K5" s="31"/>
      <c r="L5" s="29"/>
    </row>
    <row r="6" spans="1:26" s="10" customFormat="1">
      <c r="B6" s="12">
        <v>1</v>
      </c>
      <c r="C6" s="56">
        <v>2</v>
      </c>
      <c r="D6" s="57"/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28">
        <v>10</v>
      </c>
    </row>
    <row r="7" spans="1:26" s="9" customFormat="1" ht="60">
      <c r="B7" s="5">
        <f t="shared" ref="B7:B11" si="0">ROW()-6</f>
        <v>1</v>
      </c>
      <c r="C7" s="58" t="s">
        <v>25</v>
      </c>
      <c r="D7" s="59"/>
      <c r="E7" s="1" t="s">
        <v>26</v>
      </c>
      <c r="F7" s="4" t="s">
        <v>24</v>
      </c>
      <c r="G7" s="21">
        <v>8</v>
      </c>
      <c r="H7" s="21">
        <f>SUM(G7)</f>
        <v>8</v>
      </c>
      <c r="I7" s="25">
        <v>39096.400000000001</v>
      </c>
      <c r="J7" s="60">
        <f>SUM(H7*I7)</f>
        <v>312771.20000000001</v>
      </c>
      <c r="K7" s="61">
        <f t="shared" ref="K7:K11" si="1">J7*1.18</f>
        <v>369070.016</v>
      </c>
      <c r="L7" s="1" t="s">
        <v>45</v>
      </c>
    </row>
    <row r="8" spans="1:26" s="9" customFormat="1" ht="60">
      <c r="B8" s="5">
        <f t="shared" si="0"/>
        <v>2</v>
      </c>
      <c r="C8" s="58" t="s">
        <v>46</v>
      </c>
      <c r="D8" s="59"/>
      <c r="E8" s="1" t="s">
        <v>47</v>
      </c>
      <c r="F8" s="4" t="s">
        <v>24</v>
      </c>
      <c r="G8" s="21">
        <v>8</v>
      </c>
      <c r="H8" s="21">
        <f>SUM(G8)</f>
        <v>8</v>
      </c>
      <c r="I8" s="25">
        <v>156145</v>
      </c>
      <c r="J8" s="60">
        <f t="shared" ref="J8:J11" si="2">SUM(H8*I8)</f>
        <v>1249160</v>
      </c>
      <c r="K8" s="61">
        <f t="shared" si="1"/>
        <v>1474008.7999999998</v>
      </c>
      <c r="L8" s="1" t="s">
        <v>45</v>
      </c>
    </row>
    <row r="9" spans="1:26" ht="60">
      <c r="A9" s="9"/>
      <c r="B9" s="5">
        <f t="shared" si="0"/>
        <v>3</v>
      </c>
      <c r="C9" s="58" t="s">
        <v>27</v>
      </c>
      <c r="D9" s="59"/>
      <c r="E9" s="1" t="s">
        <v>28</v>
      </c>
      <c r="F9" s="4" t="s">
        <v>24</v>
      </c>
      <c r="G9" s="21">
        <v>4</v>
      </c>
      <c r="H9" s="21">
        <f>SUM(G9)</f>
        <v>4</v>
      </c>
      <c r="I9" s="25">
        <v>47545.2</v>
      </c>
      <c r="J9" s="60">
        <f t="shared" si="2"/>
        <v>190180.8</v>
      </c>
      <c r="K9" s="61">
        <f t="shared" si="1"/>
        <v>224413.34399999998</v>
      </c>
      <c r="L9" s="1" t="s">
        <v>45</v>
      </c>
      <c r="M9" s="9"/>
      <c r="N9" s="9"/>
      <c r="O9" s="9"/>
      <c r="P9" s="9"/>
      <c r="Q9" s="9"/>
      <c r="R9" s="9"/>
      <c r="S9" s="9"/>
      <c r="T9" s="9"/>
      <c r="U9" s="9"/>
      <c r="Z9" s="9"/>
    </row>
    <row r="10" spans="1:26" ht="60">
      <c r="A10" s="9"/>
      <c r="B10" s="5">
        <f t="shared" si="0"/>
        <v>4</v>
      </c>
      <c r="C10" s="58" t="s">
        <v>29</v>
      </c>
      <c r="D10" s="59"/>
      <c r="E10" s="1" t="s">
        <v>30</v>
      </c>
      <c r="F10" s="4" t="s">
        <v>24</v>
      </c>
      <c r="G10" s="21">
        <v>20</v>
      </c>
      <c r="H10" s="21">
        <f>SUM(G10)</f>
        <v>20</v>
      </c>
      <c r="I10" s="22">
        <v>71101.7</v>
      </c>
      <c r="J10" s="60">
        <f t="shared" si="2"/>
        <v>1422034</v>
      </c>
      <c r="K10" s="61">
        <f t="shared" si="1"/>
        <v>1678000.1199999999</v>
      </c>
      <c r="L10" s="1" t="s">
        <v>45</v>
      </c>
      <c r="M10" s="9"/>
      <c r="N10" s="9"/>
      <c r="O10" s="9"/>
      <c r="P10" s="9"/>
      <c r="Q10" s="9"/>
      <c r="R10" s="9"/>
      <c r="S10" s="9"/>
      <c r="T10" s="9"/>
      <c r="U10" s="9"/>
      <c r="Z10" s="9"/>
    </row>
    <row r="11" spans="1:26" ht="60">
      <c r="A11" s="9"/>
      <c r="B11" s="5">
        <f t="shared" si="0"/>
        <v>5</v>
      </c>
      <c r="C11" s="58" t="s">
        <v>31</v>
      </c>
      <c r="D11" s="59"/>
      <c r="E11" s="1" t="s">
        <v>32</v>
      </c>
      <c r="F11" s="4" t="s">
        <v>24</v>
      </c>
      <c r="G11" s="21">
        <v>20</v>
      </c>
      <c r="H11" s="21">
        <f>SUM(G11)</f>
        <v>20</v>
      </c>
      <c r="I11" s="22">
        <v>126638.32</v>
      </c>
      <c r="J11" s="60">
        <f t="shared" si="2"/>
        <v>2532766.4000000004</v>
      </c>
      <c r="K11" s="61">
        <f t="shared" si="1"/>
        <v>2988664.3520000004</v>
      </c>
      <c r="L11" s="1" t="s">
        <v>45</v>
      </c>
      <c r="M11" s="9"/>
      <c r="N11" s="9"/>
      <c r="O11" s="9"/>
      <c r="P11" s="9"/>
      <c r="Q11" s="9"/>
      <c r="R11" s="9"/>
      <c r="S11" s="9"/>
      <c r="T11" s="9"/>
      <c r="U11" s="9"/>
      <c r="Z11" s="9"/>
    </row>
    <row r="12" spans="1:26" s="9" customFormat="1">
      <c r="B12" s="14"/>
      <c r="C12" s="16"/>
      <c r="D12" s="15"/>
      <c r="E12" s="15"/>
      <c r="F12" s="16"/>
      <c r="G12" s="16"/>
      <c r="H12" s="16"/>
      <c r="I12" s="23"/>
      <c r="J12" s="62">
        <f>SUM(J7:J11)</f>
        <v>5706912.4000000004</v>
      </c>
      <c r="K12" s="62">
        <f>SUM(K7:K11)</f>
        <v>6734156.6320000002</v>
      </c>
      <c r="L12" s="2"/>
    </row>
    <row r="13" spans="1:26">
      <c r="A13" s="9"/>
      <c r="B13" s="13"/>
      <c r="C13" s="13"/>
      <c r="D13" s="2"/>
      <c r="E13" s="2"/>
      <c r="F13" s="13"/>
      <c r="G13" s="13"/>
      <c r="H13" s="13"/>
      <c r="I13" s="24"/>
      <c r="J13" s="24" t="s">
        <v>9</v>
      </c>
      <c r="K13" s="63">
        <f>SUM(K12-J12)</f>
        <v>1027244.2319999998</v>
      </c>
      <c r="L13" s="9"/>
      <c r="M13" s="9"/>
      <c r="N13" s="9"/>
      <c r="O13" s="9"/>
      <c r="P13" s="9"/>
      <c r="Q13" s="9"/>
      <c r="R13" s="9"/>
      <c r="S13" s="9"/>
      <c r="T13" s="9"/>
      <c r="U13" s="9"/>
      <c r="Z13" s="9"/>
    </row>
    <row r="14" spans="1:26" s="9" customFormat="1">
      <c r="B14" s="43" t="s">
        <v>48</v>
      </c>
      <c r="C14" s="43"/>
      <c r="D14" s="43"/>
      <c r="E14" s="43"/>
      <c r="F14" s="43"/>
      <c r="G14" s="43"/>
      <c r="H14" s="43"/>
      <c r="I14" s="43"/>
      <c r="J14" s="43"/>
      <c r="K14" s="43"/>
    </row>
    <row r="15" spans="1:26">
      <c r="B15" s="42" t="s">
        <v>2</v>
      </c>
      <c r="C15" s="42"/>
      <c r="D15" s="42"/>
      <c r="E15" s="42"/>
      <c r="F15" s="42"/>
      <c r="G15" s="42"/>
      <c r="H15" s="42"/>
      <c r="I15" s="42"/>
      <c r="J15" s="42"/>
      <c r="K15" s="42"/>
    </row>
    <row r="16" spans="1:26" s="9" customFormat="1">
      <c r="B16" s="33" t="s">
        <v>38</v>
      </c>
      <c r="C16" s="34"/>
      <c r="D16" s="35" t="s">
        <v>43</v>
      </c>
      <c r="E16" s="36"/>
      <c r="F16" s="36"/>
      <c r="G16" s="36"/>
      <c r="H16" s="36"/>
      <c r="I16" s="36"/>
      <c r="J16" s="36"/>
      <c r="K16" s="37"/>
    </row>
    <row r="17" spans="1:26" ht="43.5" customHeight="1">
      <c r="B17" s="44" t="s">
        <v>34</v>
      </c>
      <c r="C17" s="45"/>
      <c r="D17" s="33" t="s">
        <v>35</v>
      </c>
      <c r="E17" s="46"/>
      <c r="F17" s="46"/>
      <c r="G17" s="46"/>
      <c r="H17" s="46"/>
      <c r="I17" s="46"/>
      <c r="J17" s="46"/>
      <c r="K17" s="34"/>
    </row>
    <row r="18" spans="1:26" ht="111.75" customHeight="1">
      <c r="B18" s="47" t="s">
        <v>3</v>
      </c>
      <c r="C18" s="47"/>
      <c r="D18" s="48" t="s">
        <v>41</v>
      </c>
      <c r="E18" s="49"/>
      <c r="F18" s="49"/>
      <c r="G18" s="49"/>
      <c r="H18" s="49"/>
      <c r="I18" s="49"/>
      <c r="J18" s="49"/>
      <c r="K18" s="50"/>
      <c r="L18" s="2"/>
      <c r="M18" s="2"/>
      <c r="N18" s="2"/>
      <c r="O18" s="2"/>
      <c r="P18" s="2"/>
      <c r="Q18" s="2"/>
    </row>
    <row r="19" spans="1:26" ht="36" customHeight="1">
      <c r="A19" s="9"/>
      <c r="B19" s="51" t="s">
        <v>36</v>
      </c>
      <c r="C19" s="51"/>
      <c r="D19" s="33" t="s">
        <v>37</v>
      </c>
      <c r="E19" s="46"/>
      <c r="F19" s="46"/>
      <c r="G19" s="46"/>
      <c r="H19" s="46"/>
      <c r="I19" s="46"/>
      <c r="J19" s="46"/>
      <c r="K19" s="34"/>
      <c r="L19" s="9"/>
    </row>
    <row r="20" spans="1:26">
      <c r="B20" s="9"/>
      <c r="D20" s="9"/>
      <c r="E20" s="9"/>
      <c r="F20" s="9"/>
      <c r="G20" s="9"/>
      <c r="H20" s="9"/>
      <c r="I20" s="9"/>
      <c r="J20" s="9"/>
      <c r="K20" s="9"/>
    </row>
    <row r="21" spans="1:26">
      <c r="B21" s="26"/>
      <c r="D21" s="9"/>
      <c r="E21" s="27"/>
      <c r="F21" s="9"/>
      <c r="G21" s="9"/>
      <c r="H21" s="9"/>
      <c r="I21" s="9"/>
      <c r="J21" s="9"/>
      <c r="K21" s="9"/>
      <c r="M21" s="9"/>
      <c r="N21" s="9"/>
      <c r="O21" s="9"/>
      <c r="P21" s="9"/>
      <c r="Q21" s="9"/>
      <c r="R21" s="9"/>
      <c r="S21" s="9"/>
      <c r="T21" s="9"/>
      <c r="U21" s="9"/>
      <c r="Z21" s="9"/>
    </row>
    <row r="22" spans="1:26">
      <c r="B22" s="26"/>
      <c r="D22" s="9"/>
      <c r="E22" s="27"/>
    </row>
  </sheetData>
  <mergeCells count="26">
    <mergeCell ref="B17:C17"/>
    <mergeCell ref="D17:K17"/>
    <mergeCell ref="B18:C18"/>
    <mergeCell ref="D18:K18"/>
    <mergeCell ref="B19:C19"/>
    <mergeCell ref="D19:K19"/>
    <mergeCell ref="B16:C16"/>
    <mergeCell ref="D16:K16"/>
    <mergeCell ref="J4:J5"/>
    <mergeCell ref="I4:I5"/>
    <mergeCell ref="B15:K15"/>
    <mergeCell ref="B14:K14"/>
    <mergeCell ref="C4:D5"/>
    <mergeCell ref="C6:D6"/>
    <mergeCell ref="C7:D7"/>
    <mergeCell ref="C8:D8"/>
    <mergeCell ref="C9:D9"/>
    <mergeCell ref="C10:D10"/>
    <mergeCell ref="C11:D11"/>
    <mergeCell ref="L4:L5"/>
    <mergeCell ref="B2:K2"/>
    <mergeCell ref="B4:B5"/>
    <mergeCell ref="K4:K5"/>
    <mergeCell ref="E4:E5"/>
    <mergeCell ref="F4:F5"/>
    <mergeCell ref="G4:H4"/>
  </mergeCells>
  <pageMargins left="0.78740157480314965" right="0.19685039370078741" top="0.59055118110236227" bottom="0.39370078740157483" header="0.31496062992125984" footer="0.31496062992125984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9" t="s">
        <v>12</v>
      </c>
      <c r="B5" t="e">
        <f>XLR_ERRNAME</f>
        <v>#NAME?</v>
      </c>
    </row>
    <row r="6" spans="1:19">
      <c r="A6" t="s">
        <v>13</v>
      </c>
      <c r="B6">
        <v>7098</v>
      </c>
      <c r="C6" s="20" t="s">
        <v>14</v>
      </c>
      <c r="D6">
        <v>4861</v>
      </c>
      <c r="E6" s="20" t="s">
        <v>15</v>
      </c>
      <c r="F6" s="20" t="s">
        <v>16</v>
      </c>
      <c r="G6" s="20" t="s">
        <v>17</v>
      </c>
      <c r="H6" s="20" t="s">
        <v>17</v>
      </c>
      <c r="I6" s="20" t="s">
        <v>17</v>
      </c>
      <c r="J6" s="20" t="s">
        <v>15</v>
      </c>
      <c r="K6" s="20" t="s">
        <v>18</v>
      </c>
      <c r="L6" s="20" t="s">
        <v>19</v>
      </c>
      <c r="M6" s="20" t="s">
        <v>20</v>
      </c>
      <c r="N6" s="20" t="s">
        <v>17</v>
      </c>
      <c r="O6">
        <v>246342</v>
      </c>
      <c r="P6" s="20" t="s">
        <v>21</v>
      </c>
      <c r="Q6">
        <v>2</v>
      </c>
      <c r="R6" s="20" t="s">
        <v>22</v>
      </c>
      <c r="S6" s="20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2015-05-05T06:04:06Z</cp:lastPrinted>
  <dcterms:created xsi:type="dcterms:W3CDTF">2013-12-19T08:11:42Z</dcterms:created>
  <dcterms:modified xsi:type="dcterms:W3CDTF">2015-05-05T06:04:41Z</dcterms:modified>
</cp:coreProperties>
</file>